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<sst xmlns="http://schemas.openxmlformats.org/spreadsheetml/2006/main" count="64" uniqueCount="64">
  <si>
    <t>Step 1</t>
  </si>
  <si>
    <t>Step 2</t>
  </si>
  <si>
    <t>Step 3</t>
  </si>
  <si>
    <t>Step 4</t>
  </si>
  <si>
    <t>Step 5</t>
  </si>
  <si>
    <t>Diver's bottle size (litres)</t>
  </si>
  <si>
    <t>Diver's bottle pressure (bar)</t>
  </si>
  <si>
    <t>Rifle fill pressure (bar)</t>
  </si>
  <si>
    <t>Rifle "empty" pressure (bar)</t>
  </si>
  <si>
    <t>bottle ratings</t>
  </si>
  <si>
    <t>sizes</t>
  </si>
  <si>
    <t>INPUT DATA</t>
  </si>
  <si>
    <t>RESULT</t>
  </si>
  <si>
    <t xml:space="preserve"> theoretically possible  = </t>
  </si>
  <si>
    <t xml:space="preserve">Number of refills </t>
  </si>
  <si>
    <t>Career 707 rifle</t>
  </si>
  <si>
    <t>Career 707 carbine</t>
  </si>
  <si>
    <t>BSA Superten</t>
  </si>
  <si>
    <t>Daystate CRX</t>
  </si>
  <si>
    <t>Daystate Harrier</t>
  </si>
  <si>
    <t>Daystate Huntsman (post'94)</t>
  </si>
  <si>
    <t>Rapids - 280cc buddy bottle</t>
  </si>
  <si>
    <t>Rapids - 400cc buddy bottle</t>
  </si>
  <si>
    <t>rifle types</t>
  </si>
  <si>
    <t>RWS standard rifle</t>
  </si>
  <si>
    <t>RWS carbine</t>
  </si>
  <si>
    <t>Falcon 12" barrel</t>
  </si>
  <si>
    <t>Falcon 19" barrel</t>
  </si>
  <si>
    <t>bar-litres consumed per fill</t>
  </si>
  <si>
    <t>bottle pressure (bar) after 1 fill</t>
  </si>
  <si>
    <t>amount lost (bar) per fill</t>
  </si>
  <si>
    <t>air reservoir volume cc</t>
  </si>
  <si>
    <t>hose volume cc</t>
  </si>
  <si>
    <t>bar-litres consumed per vent</t>
  </si>
  <si>
    <t>total bar-litres lost per fill</t>
  </si>
  <si>
    <t>Filling hose type</t>
  </si>
  <si>
    <t>Step 6</t>
  </si>
  <si>
    <t>Select the rifle type from the drop-down list.</t>
  </si>
  <si>
    <t>volume</t>
  </si>
  <si>
    <t>Axsor</t>
  </si>
  <si>
    <t>Axsor carbine</t>
  </si>
  <si>
    <t>Webley FX2000 carbine</t>
  </si>
  <si>
    <t>Webley Raider</t>
  </si>
  <si>
    <t>Venom Viper</t>
  </si>
  <si>
    <t>Webley FX2000</t>
  </si>
  <si>
    <t>Air Arms S200</t>
  </si>
  <si>
    <t>Air Arms S400/410 carbine</t>
  </si>
  <si>
    <t>Air Arms S400/410 standard</t>
  </si>
  <si>
    <t>Air Arms S400/410 extra</t>
  </si>
  <si>
    <t>Rifle type</t>
  </si>
  <si>
    <t>(Warning: Do not exceed manufacturer's maximum)</t>
  </si>
  <si>
    <t>Purpose: To calculate how many refills you could get from an air cylinder</t>
  </si>
  <si>
    <t>If you get a "WRONG BOTTLE" message</t>
  </si>
  <si>
    <t xml:space="preserve">gun to a pressure higher than the bottle, </t>
  </si>
  <si>
    <t>rifle once. Get a higher pressure bottle.</t>
  </si>
  <si>
    <t xml:space="preserve">it means either (1) you are  trying to fill the </t>
  </si>
  <si>
    <t>or (2) the bottle is unable even to fill the</t>
  </si>
  <si>
    <r>
      <t xml:space="preserve">Select your diver's bottle size (min 2, max 15 litres) using the </t>
    </r>
    <r>
      <rPr>
        <b/>
        <sz val="11"/>
        <color indexed="50"/>
        <rFont val="Arial"/>
        <family val="2"/>
      </rPr>
      <t>green slider</t>
    </r>
    <r>
      <rPr>
        <sz val="11"/>
        <color indexed="8"/>
        <rFont val="Arial"/>
        <family val="2"/>
      </rPr>
      <t>.</t>
    </r>
  </si>
  <si>
    <r>
      <t>Move the</t>
    </r>
    <r>
      <rPr>
        <sz val="11"/>
        <color indexed="40"/>
        <rFont val="Arial"/>
        <family val="2"/>
      </rPr>
      <t xml:space="preserve"> </t>
    </r>
    <r>
      <rPr>
        <b/>
        <sz val="11"/>
        <color indexed="40"/>
        <rFont val="Arial"/>
        <family val="2"/>
      </rPr>
      <t>blue slider</t>
    </r>
    <r>
      <rPr>
        <sz val="11"/>
        <color indexed="8"/>
        <rFont val="Arial"/>
        <family val="2"/>
      </rPr>
      <t xml:space="preserve"> to the pressure you fill your rifle to.</t>
    </r>
  </si>
  <si>
    <r>
      <t xml:space="preserve">Move the </t>
    </r>
    <r>
      <rPr>
        <b/>
        <sz val="11"/>
        <color indexed="52"/>
        <rFont val="Arial"/>
        <family val="2"/>
      </rPr>
      <t>orange slider</t>
    </r>
    <r>
      <rPr>
        <sz val="11"/>
        <color indexed="8"/>
        <rFont val="Arial"/>
        <family val="2"/>
      </rPr>
      <t xml:space="preserve"> to the pressure where your rifle needs topping up.</t>
    </r>
  </si>
  <si>
    <r>
      <t xml:space="preserve">Program Name: number-of-fills-v14.xls                                                                                   </t>
    </r>
    <r>
      <rPr>
        <sz val="12"/>
        <color indexed="8"/>
        <rFont val="Arial"/>
        <family val="2"/>
      </rPr>
      <t xml:space="preserve">              © June 2002 Rich Clark</t>
    </r>
  </si>
  <si>
    <t>(If you don't know it, then 50-70 bar lower than the fill pressure is a good starting point)</t>
  </si>
  <si>
    <r>
      <t>Click on the type of filling hose you are using.  For no hose (</t>
    </r>
    <r>
      <rPr>
        <i/>
        <sz val="11"/>
        <color indexed="8"/>
        <rFont val="Arial"/>
        <family val="2"/>
      </rPr>
      <t>some buddy bottles</t>
    </r>
    <r>
      <rPr>
        <sz val="11"/>
        <color indexed="8"/>
        <rFont val="Arial"/>
        <family val="2"/>
      </rPr>
      <t>), click microbore.</t>
    </r>
  </si>
  <si>
    <r>
      <t>Select the pressure you get it filled to at the diving shop, using the</t>
    </r>
    <r>
      <rPr>
        <sz val="11"/>
        <color indexed="8"/>
        <rFont val="Arial"/>
        <family val="2"/>
      </rPr>
      <t xml:space="preserve"> drop down list.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</si>
</sst>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0"/>
      <name val="Arial"/>
      <family val="0"/>
    </font>
    <font>
      <sz val="8"/>
      <name val="Tahoma"/>
      <family val="2"/>
    </font>
    <font>
      <b/>
      <sz val="10"/>
      <color indexed="8"/>
      <name val="Arial"/>
      <family val="2"/>
    </font>
    <font>
      <sz val="10"/>
      <color indexed="8"/>
      <name val="Arial"/>
      <family val="2"/>
    </font>
    <font>
      <b/>
      <sz val="12"/>
      <color indexed="8"/>
      <name val="Arial"/>
      <family val="2"/>
    </font>
    <font>
      <b/>
      <sz val="20"/>
      <color indexed="8"/>
      <name val="Arial"/>
      <family val="2"/>
    </font>
    <font>
      <b/>
      <sz val="14"/>
      <color indexed="8"/>
      <name val="Arial"/>
      <family val="2"/>
    </font>
    <font>
      <sz val="12"/>
      <color indexed="8"/>
      <name val="Arial"/>
      <family val="2"/>
    </font>
    <font>
      <sz val="8"/>
      <color indexed="8"/>
      <name val="Arial"/>
      <family val="2"/>
    </font>
    <font>
      <sz val="10"/>
      <color indexed="9"/>
      <name val="Arial"/>
      <family val="2"/>
    </font>
    <font>
      <sz val="11"/>
      <color indexed="8"/>
      <name val="Arial"/>
      <family val="2"/>
    </font>
    <font>
      <sz val="8"/>
      <color indexed="9"/>
      <name val="Arial"/>
      <family val="2"/>
    </font>
    <font>
      <b/>
      <sz val="10"/>
      <color indexed="10"/>
      <name val="Arial"/>
      <family val="2"/>
    </font>
    <font>
      <b/>
      <sz val="20"/>
      <color indexed="10"/>
      <name val="Arial"/>
      <family val="2"/>
    </font>
    <font>
      <sz val="9"/>
      <color indexed="8"/>
      <name val="Arial"/>
      <family val="2"/>
    </font>
    <font>
      <sz val="10"/>
      <color indexed="52"/>
      <name val="Arial"/>
      <family val="2"/>
    </font>
    <font>
      <b/>
      <sz val="11"/>
      <color indexed="8"/>
      <name val="Arial"/>
      <family val="2"/>
    </font>
    <font>
      <b/>
      <sz val="11"/>
      <color indexed="50"/>
      <name val="Arial"/>
      <family val="2"/>
    </font>
    <font>
      <sz val="11"/>
      <color indexed="40"/>
      <name val="Arial"/>
      <family val="2"/>
    </font>
    <font>
      <b/>
      <sz val="11"/>
      <color indexed="40"/>
      <name val="Arial"/>
      <family val="2"/>
    </font>
    <font>
      <b/>
      <sz val="11"/>
      <color indexed="52"/>
      <name val="Arial"/>
      <family val="2"/>
    </font>
    <font>
      <b/>
      <sz val="9"/>
      <color indexed="10"/>
      <name val="Arial"/>
      <family val="2"/>
    </font>
    <font>
      <b/>
      <i/>
      <sz val="8"/>
      <color indexed="12"/>
      <name val="Arial"/>
      <family val="2"/>
    </font>
    <font>
      <i/>
      <sz val="11"/>
      <color indexed="8"/>
      <name val="Arial"/>
      <family val="2"/>
    </font>
  </fonts>
  <fills count="6">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52"/>
        <bgColor indexed="64"/>
      </patternFill>
    </fill>
    <fill>
      <patternFill patternType="solid">
        <fgColor indexed="50"/>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3" fillId="0" borderId="0" xfId="0" applyFont="1" applyAlignment="1">
      <alignment/>
    </xf>
    <xf numFmtId="0" fontId="2" fillId="0" borderId="0" xfId="0" applyFont="1" applyAlignment="1">
      <alignment horizontal="left"/>
    </xf>
    <xf numFmtId="0" fontId="3" fillId="2" borderId="0" xfId="0" applyFont="1" applyFill="1" applyAlignment="1">
      <alignment/>
    </xf>
    <xf numFmtId="0" fontId="3" fillId="2"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center"/>
    </xf>
    <xf numFmtId="0" fontId="8" fillId="0" borderId="0" xfId="0" applyFont="1" applyAlignment="1">
      <alignment/>
    </xf>
    <xf numFmtId="0" fontId="9" fillId="0" borderId="0" xfId="0" applyFont="1" applyAlignment="1">
      <alignment/>
    </xf>
    <xf numFmtId="0" fontId="9" fillId="0" borderId="0" xfId="0" applyFont="1" applyFill="1" applyAlignment="1">
      <alignment/>
    </xf>
    <xf numFmtId="0" fontId="11" fillId="0" borderId="0" xfId="0" applyFont="1" applyBorder="1" applyAlignment="1">
      <alignment/>
    </xf>
    <xf numFmtId="0" fontId="3" fillId="3" borderId="0" xfId="0" applyFont="1" applyFill="1" applyAlignment="1">
      <alignment/>
    </xf>
    <xf numFmtId="0" fontId="3" fillId="4" borderId="0" xfId="0" applyFont="1" applyFill="1" applyAlignment="1">
      <alignment/>
    </xf>
    <xf numFmtId="0" fontId="2" fillId="0" borderId="0" xfId="0" applyFont="1" applyAlignment="1">
      <alignment/>
    </xf>
    <xf numFmtId="0" fontId="11" fillId="0" borderId="0" xfId="0" applyFont="1" applyAlignment="1">
      <alignment/>
    </xf>
    <xf numFmtId="0" fontId="11" fillId="0" borderId="1" xfId="0" applyFont="1" applyBorder="1" applyAlignment="1">
      <alignment horizontal="center"/>
    </xf>
    <xf numFmtId="0" fontId="11" fillId="0" borderId="2" xfId="0" applyFont="1" applyBorder="1" applyAlignment="1">
      <alignment/>
    </xf>
    <xf numFmtId="0" fontId="11" fillId="0" borderId="3" xfId="0" applyFont="1" applyBorder="1" applyAlignment="1">
      <alignment/>
    </xf>
    <xf numFmtId="0" fontId="11" fillId="0" borderId="4" xfId="0" applyFont="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7" xfId="0" applyFont="1" applyBorder="1" applyAlignment="1">
      <alignment/>
    </xf>
    <xf numFmtId="0" fontId="11" fillId="0" borderId="8" xfId="0" applyFont="1" applyBorder="1" applyAlignment="1">
      <alignment/>
    </xf>
    <xf numFmtId="0" fontId="11" fillId="0" borderId="4" xfId="0" applyFont="1" applyBorder="1" applyAlignment="1">
      <alignment horizontal="center"/>
    </xf>
    <xf numFmtId="0" fontId="9" fillId="0" borderId="4" xfId="0" applyFont="1" applyBorder="1" applyAlignment="1">
      <alignment/>
    </xf>
    <xf numFmtId="0" fontId="11" fillId="0" borderId="1" xfId="0" applyFont="1" applyBorder="1" applyAlignment="1">
      <alignment/>
    </xf>
    <xf numFmtId="0" fontId="3" fillId="2" borderId="0" xfId="0" applyFont="1" applyFill="1" applyBorder="1" applyAlignment="1">
      <alignment/>
    </xf>
    <xf numFmtId="0" fontId="2" fillId="2" borderId="0" xfId="0" applyFont="1" applyFill="1" applyAlignment="1">
      <alignment horizontal="center"/>
    </xf>
    <xf numFmtId="0" fontId="3" fillId="0" borderId="0" xfId="0" applyFont="1" applyAlignment="1">
      <alignment horizontal="center"/>
    </xf>
    <xf numFmtId="0" fontId="3" fillId="0" borderId="0" xfId="0" applyFont="1" applyAlignment="1">
      <alignment/>
    </xf>
    <xf numFmtId="0" fontId="5" fillId="2" borderId="0" xfId="0" applyFont="1" applyFill="1" applyAlignment="1">
      <alignment horizontal="center"/>
    </xf>
    <xf numFmtId="0" fontId="10" fillId="0" borderId="0" xfId="0" applyFont="1" applyAlignment="1">
      <alignment/>
    </xf>
    <xf numFmtId="0" fontId="3" fillId="2" borderId="0" xfId="0" applyFont="1" applyFill="1" applyAlignment="1">
      <alignment/>
    </xf>
    <xf numFmtId="0" fontId="3" fillId="2" borderId="0" xfId="0" applyFont="1" applyFill="1" applyAlignment="1">
      <alignment horizontal="center"/>
    </xf>
    <xf numFmtId="0" fontId="13" fillId="0" borderId="0" xfId="0" applyFont="1" applyFill="1" applyBorder="1" applyAlignment="1">
      <alignment horizontal="center"/>
    </xf>
    <xf numFmtId="0" fontId="4" fillId="0" borderId="0" xfId="0" applyFont="1" applyFill="1" applyBorder="1" applyAlignment="1">
      <alignment horizontal="center"/>
    </xf>
    <xf numFmtId="0" fontId="6" fillId="0" borderId="0" xfId="0" applyFont="1" applyAlignment="1">
      <alignment/>
    </xf>
    <xf numFmtId="0" fontId="3" fillId="5" borderId="0" xfId="0" applyFont="1" applyFill="1" applyAlignment="1">
      <alignment/>
    </xf>
    <xf numFmtId="0" fontId="14" fillId="2" borderId="0" xfId="0" applyFont="1" applyFill="1" applyAlignment="1">
      <alignment/>
    </xf>
    <xf numFmtId="0" fontId="9" fillId="5" borderId="0" xfId="0" applyFont="1" applyFill="1" applyAlignment="1">
      <alignment/>
    </xf>
    <xf numFmtId="0" fontId="9" fillId="3" borderId="0" xfId="0" applyFont="1" applyFill="1" applyAlignment="1">
      <alignment/>
    </xf>
    <xf numFmtId="0" fontId="15" fillId="4" borderId="0" xfId="0" applyFont="1" applyFill="1" applyAlignment="1">
      <alignment/>
    </xf>
    <xf numFmtId="0" fontId="16" fillId="3" borderId="0" xfId="0" applyFont="1" applyFill="1" applyAlignment="1">
      <alignment/>
    </xf>
    <xf numFmtId="0" fontId="16" fillId="4" borderId="0" xfId="0" applyFont="1" applyFill="1" applyAlignment="1">
      <alignment/>
    </xf>
    <xf numFmtId="0" fontId="10" fillId="0" borderId="0" xfId="0" applyFont="1" applyAlignment="1">
      <alignment horizontal="left"/>
    </xf>
    <xf numFmtId="0" fontId="16" fillId="5" borderId="0" xfId="0" applyFont="1" applyFill="1" applyAlignment="1">
      <alignment horizontal="right"/>
    </xf>
    <xf numFmtId="0" fontId="3" fillId="0" borderId="0" xfId="0" applyFont="1" applyFill="1" applyAlignment="1">
      <alignment horizontal="right"/>
    </xf>
    <xf numFmtId="0" fontId="2" fillId="0" borderId="0" xfId="0" applyFont="1" applyFill="1" applyAlignment="1">
      <alignment/>
    </xf>
    <xf numFmtId="0" fontId="22" fillId="0" borderId="0" xfId="0" applyFont="1" applyAlignment="1">
      <alignment/>
    </xf>
    <xf numFmtId="0" fontId="16" fillId="5" borderId="0" xfId="0" applyFont="1" applyFill="1" applyAlignment="1">
      <alignment/>
    </xf>
    <xf numFmtId="0" fontId="16" fillId="0" borderId="0" xfId="0" applyFont="1" applyAlignment="1">
      <alignment/>
    </xf>
    <xf numFmtId="0" fontId="16" fillId="3" borderId="0" xfId="0" applyFont="1" applyFill="1" applyAlignment="1">
      <alignment/>
    </xf>
    <xf numFmtId="0" fontId="16" fillId="4" borderId="0" xfId="0" applyFont="1" applyFill="1" applyAlignment="1">
      <alignment/>
    </xf>
    <xf numFmtId="0" fontId="23" fillId="0" borderId="0" xfId="0" applyFont="1" applyAlignment="1">
      <alignment/>
    </xf>
    <xf numFmtId="0" fontId="4" fillId="0" borderId="0" xfId="0" applyFont="1" applyAlignment="1">
      <alignment horizontal="left"/>
    </xf>
    <xf numFmtId="0" fontId="16" fillId="0" borderId="0" xfId="0" applyFont="1" applyAlignment="1">
      <alignment horizontal="left"/>
    </xf>
    <xf numFmtId="0" fontId="16" fillId="0" borderId="0" xfId="0" applyFont="1" applyFill="1" applyAlignment="1">
      <alignment/>
    </xf>
    <xf numFmtId="0" fontId="16"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dxfs count="1">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666750</xdr:colOff>
      <xdr:row>1</xdr:row>
      <xdr:rowOff>152400</xdr:rowOff>
    </xdr:from>
    <xdr:to>
      <xdr:col>15</xdr:col>
      <xdr:colOff>219075</xdr:colOff>
      <xdr:row>10</xdr:row>
      <xdr:rowOff>0</xdr:rowOff>
    </xdr:to>
    <xdr:sp>
      <xdr:nvSpPr>
        <xdr:cNvPr id="1" name="TextBox 30"/>
        <xdr:cNvSpPr txBox="1">
          <a:spLocks noChangeArrowheads="1"/>
        </xdr:cNvSpPr>
      </xdr:nvSpPr>
      <xdr:spPr>
        <a:xfrm>
          <a:off x="6781800" y="352425"/>
          <a:ext cx="1771650" cy="1562100"/>
        </a:xfrm>
        <a:prstGeom prst="rect">
          <a:avLst/>
        </a:prstGeom>
        <a:solidFill>
          <a:srgbClr val="FFFFFF"/>
        </a:solidFill>
        <a:ln w="41275" cmpd="sng">
          <a:solidFill>
            <a:srgbClr val="FF0000"/>
          </a:solidFill>
          <a:headEnd type="none"/>
          <a:tailEnd type="none"/>
        </a:ln>
      </xdr:spPr>
      <xdr:txBody>
        <a:bodyPr vertOverflow="clip" wrap="square" lIns="72000" tIns="46800" rIns="72000" bIns="46800"/>
        <a:p>
          <a:pPr algn="l">
            <a:defRPr/>
          </a:pPr>
          <a:r>
            <a:rPr lang="en-US" cap="none" sz="1000" b="1" i="0" u="none" baseline="0">
              <a:solidFill>
                <a:srgbClr val="FF0000"/>
              </a:solidFill>
              <a:latin typeface="Arial"/>
              <a:ea typeface="Arial"/>
              <a:cs typeface="Arial"/>
            </a:rPr>
            <a:t>Warning:</a:t>
          </a:r>
          <a:r>
            <a:rPr lang="en-US" cap="none" sz="900" b="1" i="0" u="none" baseline="0">
              <a:solidFill>
                <a:srgbClr val="FF0000"/>
              </a:solidFill>
              <a:latin typeface="Arial"/>
              <a:ea typeface="Arial"/>
              <a:cs typeface="Arial"/>
            </a:rPr>
            <a:t> Please don't type in any of the cells as there are formulae behind some of them.  If you type over them you will erase them and then the program won't work.  Enjoy it.
</a:t>
          </a:r>
          <a:r>
            <a:rPr lang="en-US" cap="none" sz="10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richclark24@hotmail.com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71"/>
  <sheetViews>
    <sheetView showGridLines="0" tabSelected="1" workbookViewId="0" topLeftCell="A1">
      <selection activeCell="D8" sqref="D8:P8"/>
    </sheetView>
  </sheetViews>
  <sheetFormatPr defaultColWidth="9.140625" defaultRowHeight="12.75"/>
  <cols>
    <col min="1" max="1" width="2.8515625" style="1" customWidth="1"/>
    <col min="2" max="2" width="3.28125" style="1" customWidth="1"/>
    <col min="3" max="3" width="15.00390625" style="1" customWidth="1"/>
    <col min="4" max="4" width="14.28125" style="1" customWidth="1"/>
    <col min="5" max="5" width="3.00390625" style="1" customWidth="1"/>
    <col min="6" max="6" width="2.7109375" style="1" customWidth="1"/>
    <col min="7" max="7" width="25.28125" style="1" customWidth="1"/>
    <col min="8" max="8" width="6.7109375" style="1" customWidth="1"/>
    <col min="9" max="9" width="6.421875" style="1" customWidth="1"/>
    <col min="10" max="10" width="3.7109375" style="1" customWidth="1"/>
    <col min="11" max="11" width="4.7109375" style="1" customWidth="1"/>
    <col min="12" max="12" width="3.7109375" style="1" customWidth="1"/>
    <col min="13" max="13" width="24.7109375" style="1" customWidth="1"/>
    <col min="14" max="14" width="4.8515625" style="1" customWidth="1"/>
    <col min="15" max="15" width="3.7109375" style="1" customWidth="1"/>
    <col min="16" max="16" width="3.57421875" style="1" customWidth="1"/>
    <col min="17" max="16384" width="9.140625" style="1" customWidth="1"/>
  </cols>
  <sheetData>
    <row r="1" spans="2:16" ht="15.75">
      <c r="B1" s="54" t="s">
        <v>60</v>
      </c>
      <c r="C1" s="54"/>
      <c r="D1" s="54"/>
      <c r="E1" s="54"/>
      <c r="F1" s="54"/>
      <c r="G1" s="54"/>
      <c r="H1" s="54"/>
      <c r="I1" s="54"/>
      <c r="J1" s="54"/>
      <c r="K1" s="54"/>
      <c r="L1" s="54"/>
      <c r="M1" s="54"/>
      <c r="N1" s="54"/>
      <c r="O1" s="54"/>
      <c r="P1" s="54"/>
    </row>
    <row r="3" spans="2:16" ht="18">
      <c r="B3" s="36" t="s">
        <v>51</v>
      </c>
      <c r="C3" s="36"/>
      <c r="D3" s="36"/>
      <c r="E3" s="36"/>
      <c r="F3" s="36"/>
      <c r="G3" s="36"/>
      <c r="H3" s="36"/>
      <c r="I3" s="36"/>
      <c r="J3" s="36"/>
      <c r="K3" s="36"/>
      <c r="L3" s="36"/>
      <c r="M3" s="36"/>
      <c r="N3" s="36"/>
      <c r="O3" s="36"/>
      <c r="P3" s="36"/>
    </row>
    <row r="4" ht="16.5" customHeight="1"/>
    <row r="5" spans="2:16" ht="15">
      <c r="B5" s="55" t="s">
        <v>0</v>
      </c>
      <c r="C5" s="55"/>
      <c r="D5" s="31" t="s">
        <v>57</v>
      </c>
      <c r="E5" s="31"/>
      <c r="F5" s="31"/>
      <c r="G5" s="31"/>
      <c r="H5" s="31"/>
      <c r="I5" s="31"/>
      <c r="J5" s="31"/>
      <c r="K5" s="31"/>
      <c r="L5" s="31"/>
      <c r="M5" s="31"/>
      <c r="N5" s="31"/>
      <c r="O5" s="31"/>
      <c r="P5" s="31"/>
    </row>
    <row r="6" spans="2:16" ht="14.25" customHeight="1">
      <c r="B6" s="55" t="s">
        <v>1</v>
      </c>
      <c r="C6" s="55"/>
      <c r="D6" s="31" t="s">
        <v>63</v>
      </c>
      <c r="E6" s="31"/>
      <c r="F6" s="31"/>
      <c r="G6" s="31"/>
      <c r="H6" s="31"/>
      <c r="I6" s="31"/>
      <c r="J6" s="31"/>
      <c r="K6" s="31"/>
      <c r="L6" s="31"/>
      <c r="M6" s="31"/>
      <c r="N6" s="31"/>
      <c r="O6" s="31"/>
      <c r="P6" s="31"/>
    </row>
    <row r="7" spans="2:16" ht="14.25" customHeight="1">
      <c r="B7" s="55" t="s">
        <v>2</v>
      </c>
      <c r="C7" s="55"/>
      <c r="D7" s="31" t="s">
        <v>37</v>
      </c>
      <c r="E7" s="31"/>
      <c r="F7" s="31"/>
      <c r="G7" s="31"/>
      <c r="H7" s="31"/>
      <c r="I7" s="31"/>
      <c r="J7" s="31"/>
      <c r="K7" s="31"/>
      <c r="L7" s="31"/>
      <c r="M7" s="31"/>
      <c r="N7" s="31"/>
      <c r="O7" s="31"/>
      <c r="P7" s="31"/>
    </row>
    <row r="8" spans="2:16" ht="15">
      <c r="B8" s="55" t="s">
        <v>3</v>
      </c>
      <c r="C8" s="55"/>
      <c r="D8" s="31" t="s">
        <v>58</v>
      </c>
      <c r="E8" s="31"/>
      <c r="F8" s="31"/>
      <c r="G8" s="31"/>
      <c r="H8" s="31"/>
      <c r="I8" s="31"/>
      <c r="J8" s="31"/>
      <c r="K8" s="31"/>
      <c r="L8" s="31"/>
      <c r="M8" s="31"/>
      <c r="N8" s="31"/>
      <c r="O8" s="31"/>
      <c r="P8" s="31"/>
    </row>
    <row r="9" spans="2:16" ht="15">
      <c r="B9" s="55" t="s">
        <v>4</v>
      </c>
      <c r="C9" s="55"/>
      <c r="D9" s="31" t="s">
        <v>59</v>
      </c>
      <c r="E9" s="31"/>
      <c r="F9" s="31"/>
      <c r="G9" s="31"/>
      <c r="H9" s="31"/>
      <c r="I9" s="31"/>
      <c r="J9" s="31"/>
      <c r="K9" s="31"/>
      <c r="L9" s="31"/>
      <c r="M9" s="31"/>
      <c r="N9" s="31"/>
      <c r="O9" s="31"/>
      <c r="P9" s="31"/>
    </row>
    <row r="10" spans="3:16" ht="14.25">
      <c r="C10" s="44"/>
      <c r="D10" s="53" t="s">
        <v>61</v>
      </c>
      <c r="E10" s="53"/>
      <c r="F10" s="53"/>
      <c r="G10" s="53"/>
      <c r="H10" s="53"/>
      <c r="I10" s="53"/>
      <c r="J10" s="53"/>
      <c r="K10" s="53"/>
      <c r="L10" s="53"/>
      <c r="M10" s="53"/>
      <c r="N10" s="53"/>
      <c r="O10" s="53"/>
      <c r="P10" s="53"/>
    </row>
    <row r="11" spans="2:16" ht="14.25" customHeight="1">
      <c r="B11" s="55" t="s">
        <v>36</v>
      </c>
      <c r="C11" s="55"/>
      <c r="D11" s="31" t="s">
        <v>62</v>
      </c>
      <c r="E11" s="31"/>
      <c r="F11" s="31"/>
      <c r="G11" s="31"/>
      <c r="H11" s="31"/>
      <c r="I11" s="31"/>
      <c r="J11" s="31"/>
      <c r="K11" s="31"/>
      <c r="L11" s="31"/>
      <c r="M11" s="31"/>
      <c r="N11" s="31"/>
      <c r="O11" s="31"/>
      <c r="P11" s="31"/>
    </row>
    <row r="12" ht="12.75">
      <c r="C12" s="2"/>
    </row>
    <row r="13" spans="2:16" ht="12.75">
      <c r="B13" s="4"/>
      <c r="C13" s="30" t="s">
        <v>11</v>
      </c>
      <c r="D13" s="30"/>
      <c r="E13" s="30"/>
      <c r="F13" s="30"/>
      <c r="G13" s="30"/>
      <c r="H13" s="30"/>
      <c r="I13" s="30"/>
      <c r="J13" s="3"/>
      <c r="K13" s="5"/>
      <c r="L13" s="3"/>
      <c r="M13" s="30" t="s">
        <v>12</v>
      </c>
      <c r="N13" s="30"/>
      <c r="O13" s="30"/>
      <c r="P13" s="3"/>
    </row>
    <row r="14" spans="2:16" ht="15.75" customHeight="1">
      <c r="B14" s="26"/>
      <c r="C14" s="30"/>
      <c r="D14" s="30"/>
      <c r="E14" s="30"/>
      <c r="F14" s="30"/>
      <c r="G14" s="30"/>
      <c r="H14" s="30"/>
      <c r="I14" s="30"/>
      <c r="J14" s="27"/>
      <c r="K14" s="6"/>
      <c r="L14" s="32"/>
      <c r="M14" s="30"/>
      <c r="N14" s="30"/>
      <c r="O14" s="30"/>
      <c r="P14" s="32"/>
    </row>
    <row r="15" spans="2:16" ht="12.75">
      <c r="B15" s="26"/>
      <c r="J15" s="27"/>
      <c r="K15" s="5"/>
      <c r="L15" s="32"/>
      <c r="M15" s="29"/>
      <c r="N15" s="29"/>
      <c r="O15" s="29"/>
      <c r="P15" s="32"/>
    </row>
    <row r="16" spans="2:16" ht="15.75" customHeight="1">
      <c r="B16" s="26"/>
      <c r="C16" s="49" t="s">
        <v>5</v>
      </c>
      <c r="D16" s="49"/>
      <c r="E16" s="39"/>
      <c r="F16" s="37"/>
      <c r="G16" s="37"/>
      <c r="H16" s="45">
        <v>4</v>
      </c>
      <c r="I16" s="37"/>
      <c r="J16" s="27"/>
      <c r="K16" s="5"/>
      <c r="L16" s="32"/>
      <c r="M16" s="35" t="s">
        <v>14</v>
      </c>
      <c r="N16" s="35"/>
      <c r="O16" s="35"/>
      <c r="P16" s="32"/>
    </row>
    <row r="17" spans="2:16" ht="15.75">
      <c r="B17" s="26"/>
      <c r="C17" s="5"/>
      <c r="D17" s="5"/>
      <c r="E17" s="9"/>
      <c r="F17" s="5"/>
      <c r="G17" s="46"/>
      <c r="H17" s="47"/>
      <c r="I17" s="5"/>
      <c r="J17" s="27"/>
      <c r="K17" s="5"/>
      <c r="L17" s="32"/>
      <c r="M17" s="35" t="s">
        <v>13</v>
      </c>
      <c r="N17" s="35"/>
      <c r="O17" s="35"/>
      <c r="P17" s="32"/>
    </row>
    <row r="18" spans="2:16" ht="15.75" customHeight="1">
      <c r="B18" s="26"/>
      <c r="C18" s="56" t="s">
        <v>6</v>
      </c>
      <c r="D18" s="56"/>
      <c r="E18" s="9">
        <v>4</v>
      </c>
      <c r="F18" s="5"/>
      <c r="G18" s="5"/>
      <c r="H18" s="57">
        <f>CHOOSE(E18,C39,C40,C41,C42)</f>
        <v>300</v>
      </c>
      <c r="I18" s="5"/>
      <c r="J18" s="27"/>
      <c r="K18" s="5"/>
      <c r="L18" s="32"/>
      <c r="M18" s="29"/>
      <c r="N18" s="29"/>
      <c r="O18" s="29"/>
      <c r="P18" s="32"/>
    </row>
    <row r="19" spans="2:16" ht="12.75">
      <c r="B19" s="26"/>
      <c r="E19" s="8"/>
      <c r="H19" s="13"/>
      <c r="J19" s="27"/>
      <c r="K19" s="5"/>
      <c r="L19" s="32"/>
      <c r="M19" s="28"/>
      <c r="N19" s="28"/>
      <c r="O19" s="28"/>
      <c r="P19" s="32"/>
    </row>
    <row r="20" spans="2:16" ht="15" customHeight="1">
      <c r="B20" s="26"/>
      <c r="C20" s="50" t="s">
        <v>49</v>
      </c>
      <c r="D20" s="50"/>
      <c r="E20" s="8"/>
      <c r="J20" s="27"/>
      <c r="K20" s="5"/>
      <c r="L20" s="32"/>
      <c r="M20" s="34">
        <f>IF((H18-H35)&lt;H22,"WRONG BOTTLE",INT((H18-H22)/H35))</f>
        <v>27</v>
      </c>
      <c r="N20" s="34"/>
      <c r="O20" s="34"/>
      <c r="P20" s="32"/>
    </row>
    <row r="21" spans="2:16" ht="12.75">
      <c r="B21" s="26"/>
      <c r="E21" s="8"/>
      <c r="H21" s="13"/>
      <c r="J21" s="27"/>
      <c r="K21" s="5"/>
      <c r="L21" s="32"/>
      <c r="M21" s="34"/>
      <c r="N21" s="34"/>
      <c r="O21" s="34"/>
      <c r="P21" s="32"/>
    </row>
    <row r="22" spans="2:16" ht="15" customHeight="1">
      <c r="B22" s="26"/>
      <c r="C22" s="51" t="s">
        <v>7</v>
      </c>
      <c r="D22" s="51"/>
      <c r="E22" s="40"/>
      <c r="F22" s="11"/>
      <c r="G22" s="11"/>
      <c r="H22" s="42">
        <v>190</v>
      </c>
      <c r="I22" s="11"/>
      <c r="J22" s="27"/>
      <c r="K22" s="5"/>
      <c r="L22" s="32"/>
      <c r="M22" s="33"/>
      <c r="N22" s="33"/>
      <c r="O22" s="33"/>
      <c r="P22" s="32"/>
    </row>
    <row r="23" spans="2:16" ht="12.75">
      <c r="B23" s="26"/>
      <c r="C23" s="48" t="s">
        <v>50</v>
      </c>
      <c r="E23" s="8"/>
      <c r="J23" s="27"/>
      <c r="K23" s="5"/>
      <c r="L23" s="32"/>
      <c r="M23" s="38" t="s">
        <v>52</v>
      </c>
      <c r="N23" s="3"/>
      <c r="O23" s="3"/>
      <c r="P23" s="32"/>
    </row>
    <row r="24" spans="2:16" ht="13.5" customHeight="1">
      <c r="B24" s="26"/>
      <c r="C24" s="52" t="s">
        <v>8</v>
      </c>
      <c r="D24" s="52"/>
      <c r="E24" s="41">
        <v>3</v>
      </c>
      <c r="F24" s="12"/>
      <c r="G24" s="12"/>
      <c r="H24" s="43">
        <v>114</v>
      </c>
      <c r="I24" s="12"/>
      <c r="J24" s="27"/>
      <c r="K24" s="5"/>
      <c r="L24" s="32"/>
      <c r="M24" s="38" t="s">
        <v>55</v>
      </c>
      <c r="N24" s="3"/>
      <c r="O24" s="3"/>
      <c r="P24" s="32"/>
    </row>
    <row r="25" spans="2:16" ht="12.75">
      <c r="B25" s="26"/>
      <c r="J25" s="27"/>
      <c r="K25" s="5"/>
      <c r="L25" s="32"/>
      <c r="M25" s="38" t="s">
        <v>53</v>
      </c>
      <c r="N25" s="3"/>
      <c r="O25" s="3"/>
      <c r="P25" s="32"/>
    </row>
    <row r="26" spans="2:16" ht="15">
      <c r="B26" s="26"/>
      <c r="C26" s="50" t="s">
        <v>35</v>
      </c>
      <c r="D26" s="50"/>
      <c r="E26" s="10">
        <v>1</v>
      </c>
      <c r="F26" s="5"/>
      <c r="G26" s="3"/>
      <c r="H26" s="5"/>
      <c r="I26" s="5"/>
      <c r="J26" s="27"/>
      <c r="K26" s="5"/>
      <c r="L26" s="32"/>
      <c r="M26" s="3" t="s">
        <v>56</v>
      </c>
      <c r="N26" s="3"/>
      <c r="O26" s="3"/>
      <c r="P26" s="32"/>
    </row>
    <row r="27" spans="2:16" ht="11.25" customHeight="1">
      <c r="B27" s="26"/>
      <c r="J27" s="27"/>
      <c r="L27" s="32"/>
      <c r="M27" s="3" t="s">
        <v>54</v>
      </c>
      <c r="N27" s="3"/>
      <c r="O27" s="3"/>
      <c r="P27" s="32"/>
    </row>
    <row r="28" spans="2:16" ht="13.5" customHeight="1">
      <c r="B28" s="3"/>
      <c r="C28" s="32"/>
      <c r="D28" s="32"/>
      <c r="E28" s="32"/>
      <c r="F28" s="32"/>
      <c r="G28" s="32"/>
      <c r="H28" s="32"/>
      <c r="I28" s="32"/>
      <c r="J28" s="3"/>
      <c r="L28" s="3"/>
      <c r="M28" s="32"/>
      <c r="N28" s="32"/>
      <c r="O28" s="32"/>
      <c r="P28" s="3"/>
    </row>
    <row r="29" spans="2:16" ht="12" customHeight="1" hidden="1">
      <c r="B29" s="7"/>
      <c r="C29" s="7"/>
      <c r="D29" s="7"/>
      <c r="E29" s="7"/>
      <c r="F29" s="7"/>
      <c r="G29" s="25"/>
      <c r="H29" s="16"/>
      <c r="I29" s="16"/>
      <c r="J29" s="16"/>
      <c r="K29" s="16"/>
      <c r="L29" s="16"/>
      <c r="M29" s="16"/>
      <c r="N29" s="8"/>
      <c r="O29" s="16"/>
      <c r="P29" s="17"/>
    </row>
    <row r="30" spans="2:16" ht="12" customHeight="1" hidden="1">
      <c r="B30" s="14"/>
      <c r="C30" s="14"/>
      <c r="D30" s="14"/>
      <c r="E30" s="14"/>
      <c r="F30" s="14"/>
      <c r="G30" s="18" t="s">
        <v>31</v>
      </c>
      <c r="H30" s="10">
        <f>CHOOSE(E24,E50,E51,E52,E53,E54,E55,E56,E57,E58,E59,E60,E61,E62,E63,E64,E65,E66,E67,E68,E69,E70,E71)</f>
        <v>200</v>
      </c>
      <c r="I30" s="10"/>
      <c r="J30" s="10"/>
      <c r="K30" s="10"/>
      <c r="L30" s="10"/>
      <c r="M30" s="10" t="s">
        <v>32</v>
      </c>
      <c r="N30" s="10">
        <f>5*E26</f>
        <v>5</v>
      </c>
      <c r="O30" s="10"/>
      <c r="P30" s="19"/>
    </row>
    <row r="31" spans="2:16" ht="12" customHeight="1" hidden="1">
      <c r="B31" s="14"/>
      <c r="C31" s="14"/>
      <c r="D31" s="14"/>
      <c r="E31" s="14"/>
      <c r="F31" s="14"/>
      <c r="G31" s="18" t="s">
        <v>28</v>
      </c>
      <c r="H31" s="10">
        <f>H30/1000*(H22-H24)</f>
        <v>15.200000000000001</v>
      </c>
      <c r="I31" s="10"/>
      <c r="J31" s="10"/>
      <c r="K31" s="10"/>
      <c r="L31" s="10"/>
      <c r="M31" s="10" t="s">
        <v>33</v>
      </c>
      <c r="N31" s="10">
        <f>N30/1000*H22</f>
        <v>0.9500000000000001</v>
      </c>
      <c r="O31" s="10"/>
      <c r="P31" s="19"/>
    </row>
    <row r="32" spans="2:16" ht="12" customHeight="1" hidden="1">
      <c r="B32" s="14"/>
      <c r="C32" s="14"/>
      <c r="D32" s="14"/>
      <c r="E32" s="14"/>
      <c r="F32" s="14"/>
      <c r="G32" s="18"/>
      <c r="H32" s="10"/>
      <c r="I32" s="10"/>
      <c r="J32" s="10"/>
      <c r="K32" s="10"/>
      <c r="L32" s="10"/>
      <c r="M32" s="10" t="s">
        <v>34</v>
      </c>
      <c r="N32" s="10">
        <f>H31+N31</f>
        <v>16.150000000000002</v>
      </c>
      <c r="O32" s="10"/>
      <c r="P32" s="19"/>
    </row>
    <row r="33" spans="2:16" ht="12" customHeight="1" hidden="1">
      <c r="B33" s="14"/>
      <c r="C33" s="14"/>
      <c r="D33" s="14"/>
      <c r="E33" s="14"/>
      <c r="F33" s="14"/>
      <c r="G33" s="18" t="s">
        <v>29</v>
      </c>
      <c r="H33" s="10">
        <f>(H18*H16-N32)/H16</f>
        <v>295.9625</v>
      </c>
      <c r="I33" s="10"/>
      <c r="J33" s="10"/>
      <c r="K33" s="10"/>
      <c r="L33" s="10"/>
      <c r="M33" s="10"/>
      <c r="N33" s="10"/>
      <c r="O33" s="10"/>
      <c r="P33" s="19"/>
    </row>
    <row r="34" spans="2:16" ht="12" customHeight="1" hidden="1">
      <c r="B34" s="14"/>
      <c r="C34" s="14"/>
      <c r="D34" s="14"/>
      <c r="E34" s="14"/>
      <c r="F34" s="14"/>
      <c r="G34" s="18"/>
      <c r="H34" s="10"/>
      <c r="I34" s="10"/>
      <c r="J34" s="10"/>
      <c r="K34" s="10"/>
      <c r="L34" s="10"/>
      <c r="M34" s="10"/>
      <c r="N34" s="10"/>
      <c r="O34" s="10"/>
      <c r="P34" s="19"/>
    </row>
    <row r="35" spans="2:16" ht="12" customHeight="1" hidden="1">
      <c r="B35" s="14"/>
      <c r="C35" s="14"/>
      <c r="D35" s="14"/>
      <c r="E35" s="14"/>
      <c r="F35" s="14"/>
      <c r="G35" s="18" t="s">
        <v>30</v>
      </c>
      <c r="H35" s="10">
        <f>H18-H33</f>
        <v>4.037500000000023</v>
      </c>
      <c r="I35" s="10"/>
      <c r="J35" s="10"/>
      <c r="K35" s="10"/>
      <c r="L35" s="10"/>
      <c r="M35" s="10"/>
      <c r="N35" s="10"/>
      <c r="O35" s="10"/>
      <c r="P35" s="19"/>
    </row>
    <row r="36" spans="2:16" ht="12" customHeight="1" hidden="1">
      <c r="B36" s="14"/>
      <c r="C36" s="14"/>
      <c r="D36" s="14"/>
      <c r="E36" s="14"/>
      <c r="F36" s="14"/>
      <c r="G36" s="18"/>
      <c r="H36" s="10"/>
      <c r="I36" s="10"/>
      <c r="J36" s="10"/>
      <c r="K36" s="10"/>
      <c r="L36" s="10"/>
      <c r="M36" s="10"/>
      <c r="N36" s="10"/>
      <c r="O36" s="10"/>
      <c r="P36" s="19"/>
    </row>
    <row r="37" spans="2:16" ht="12" customHeight="1" hidden="1">
      <c r="B37" s="14"/>
      <c r="C37" s="14"/>
      <c r="D37" s="14"/>
      <c r="E37" s="14"/>
      <c r="F37" s="14"/>
      <c r="G37" s="18"/>
      <c r="H37" s="10"/>
      <c r="I37" s="10"/>
      <c r="J37" s="10"/>
      <c r="K37" s="10"/>
      <c r="L37" s="10"/>
      <c r="M37" s="10"/>
      <c r="N37" s="10"/>
      <c r="O37" s="10"/>
      <c r="P37" s="19"/>
    </row>
    <row r="38" spans="2:16" ht="12" customHeight="1" hidden="1">
      <c r="B38" s="14"/>
      <c r="C38" s="15" t="s">
        <v>9</v>
      </c>
      <c r="D38" s="16"/>
      <c r="E38" s="17" t="s">
        <v>10</v>
      </c>
      <c r="F38" s="14"/>
      <c r="G38" s="18">
        <f>VLOOKUP(E24,B50:E71,4,FALSE)</f>
        <v>200</v>
      </c>
      <c r="H38" s="10"/>
      <c r="I38" s="10"/>
      <c r="J38" s="10"/>
      <c r="K38" s="10"/>
      <c r="L38" s="10"/>
      <c r="M38" s="10"/>
      <c r="N38" s="10"/>
      <c r="O38" s="10"/>
      <c r="P38" s="19"/>
    </row>
    <row r="39" spans="2:16" ht="12.75" hidden="1">
      <c r="B39" s="14"/>
      <c r="C39" s="18">
        <v>207</v>
      </c>
      <c r="D39" s="10"/>
      <c r="E39" s="19">
        <v>2</v>
      </c>
      <c r="F39" s="14"/>
      <c r="G39" s="20"/>
      <c r="H39" s="21"/>
      <c r="I39" s="21"/>
      <c r="J39" s="21"/>
      <c r="K39" s="21"/>
      <c r="L39" s="21"/>
      <c r="M39" s="21"/>
      <c r="N39" s="21"/>
      <c r="O39" s="21"/>
      <c r="P39" s="22"/>
    </row>
    <row r="40" spans="2:16" ht="12.75" hidden="1">
      <c r="B40" s="14"/>
      <c r="C40" s="18">
        <v>215</v>
      </c>
      <c r="D40" s="10"/>
      <c r="E40" s="19">
        <v>3</v>
      </c>
      <c r="F40" s="14"/>
      <c r="G40" s="7"/>
      <c r="H40" s="7"/>
      <c r="I40" s="7"/>
      <c r="J40" s="7"/>
      <c r="K40" s="7"/>
      <c r="L40" s="7"/>
      <c r="M40" s="7"/>
      <c r="N40" s="7"/>
      <c r="O40" s="7"/>
      <c r="P40" s="7"/>
    </row>
    <row r="41" spans="2:16" ht="12.75" hidden="1">
      <c r="B41" s="14"/>
      <c r="C41" s="18">
        <v>232</v>
      </c>
      <c r="D41" s="10"/>
      <c r="E41" s="19">
        <v>6</v>
      </c>
      <c r="F41" s="14"/>
      <c r="G41" s="7"/>
      <c r="H41" s="7"/>
      <c r="I41" s="7"/>
      <c r="J41" s="7"/>
      <c r="K41" s="7"/>
      <c r="L41" s="7"/>
      <c r="M41" s="7"/>
      <c r="N41" s="7"/>
      <c r="O41" s="7"/>
      <c r="P41" s="7"/>
    </row>
    <row r="42" spans="2:16" ht="12.75" hidden="1">
      <c r="B42" s="14"/>
      <c r="C42" s="18">
        <v>300</v>
      </c>
      <c r="D42" s="10"/>
      <c r="E42" s="19">
        <v>7</v>
      </c>
      <c r="F42" s="14"/>
      <c r="G42" s="7"/>
      <c r="H42" s="7"/>
      <c r="I42" s="7"/>
      <c r="J42" s="7"/>
      <c r="K42" s="7"/>
      <c r="L42" s="7"/>
      <c r="M42" s="7"/>
      <c r="N42" s="7"/>
      <c r="O42" s="7"/>
      <c r="P42" s="7"/>
    </row>
    <row r="43" spans="2:16" ht="12.75" hidden="1">
      <c r="B43" s="14"/>
      <c r="C43" s="18"/>
      <c r="D43" s="10"/>
      <c r="E43" s="19">
        <v>10</v>
      </c>
      <c r="F43" s="14"/>
      <c r="G43" s="7"/>
      <c r="H43" s="7"/>
      <c r="I43" s="7"/>
      <c r="J43" s="7"/>
      <c r="K43" s="7"/>
      <c r="L43" s="7"/>
      <c r="M43" s="7"/>
      <c r="N43" s="7"/>
      <c r="O43" s="7"/>
      <c r="P43" s="7"/>
    </row>
    <row r="44" spans="2:16" ht="12.75" hidden="1">
      <c r="B44" s="14"/>
      <c r="C44" s="18"/>
      <c r="D44" s="10"/>
      <c r="E44" s="19">
        <v>12</v>
      </c>
      <c r="F44" s="14"/>
      <c r="G44" s="7"/>
      <c r="H44" s="7"/>
      <c r="I44" s="7"/>
      <c r="J44" s="7"/>
      <c r="K44" s="7"/>
      <c r="L44" s="7"/>
      <c r="M44" s="7"/>
      <c r="N44" s="7"/>
      <c r="O44" s="7"/>
      <c r="P44" s="7"/>
    </row>
    <row r="45" spans="2:16" ht="12.75" hidden="1">
      <c r="B45" s="14"/>
      <c r="C45" s="20"/>
      <c r="D45" s="21"/>
      <c r="E45" s="22">
        <v>15</v>
      </c>
      <c r="F45" s="14"/>
      <c r="G45" s="7"/>
      <c r="H45" s="7"/>
      <c r="I45" s="7"/>
      <c r="J45" s="7"/>
      <c r="K45" s="7"/>
      <c r="L45" s="7"/>
      <c r="M45" s="7"/>
      <c r="N45" s="7"/>
      <c r="O45" s="7"/>
      <c r="P45" s="7"/>
    </row>
    <row r="46" spans="2:16" ht="12.75" hidden="1">
      <c r="B46" s="14"/>
      <c r="C46" s="14"/>
      <c r="D46" s="14"/>
      <c r="E46" s="14"/>
      <c r="F46" s="14"/>
      <c r="G46" s="7"/>
      <c r="H46" s="7"/>
      <c r="I46" s="7"/>
      <c r="J46" s="7"/>
      <c r="K46" s="7"/>
      <c r="L46" s="7"/>
      <c r="M46" s="7"/>
      <c r="N46" s="7"/>
      <c r="O46" s="7"/>
      <c r="P46" s="7"/>
    </row>
    <row r="47" spans="2:16" ht="12.75" hidden="1">
      <c r="B47" s="14"/>
      <c r="C47" s="15" t="s">
        <v>23</v>
      </c>
      <c r="D47" s="16"/>
      <c r="E47" s="17" t="s">
        <v>38</v>
      </c>
      <c r="F47" s="14"/>
      <c r="G47" s="7"/>
      <c r="H47" s="7"/>
      <c r="I47" s="7"/>
      <c r="J47" s="7"/>
      <c r="K47" s="7"/>
      <c r="L47" s="7"/>
      <c r="M47" s="7"/>
      <c r="N47" s="7"/>
      <c r="O47" s="7"/>
      <c r="P47" s="7"/>
    </row>
    <row r="48" spans="2:16" ht="12.75" hidden="1">
      <c r="B48" s="14"/>
      <c r="C48" s="23"/>
      <c r="D48" s="10"/>
      <c r="E48" s="19"/>
      <c r="F48" s="14"/>
      <c r="G48" s="7"/>
      <c r="H48" s="7"/>
      <c r="I48" s="7"/>
      <c r="J48" s="7"/>
      <c r="K48" s="7"/>
      <c r="L48" s="7"/>
      <c r="M48" s="7"/>
      <c r="N48" s="7"/>
      <c r="O48" s="7"/>
      <c r="P48" s="7"/>
    </row>
    <row r="49" spans="2:16" ht="12.75" hidden="1">
      <c r="B49" s="14"/>
      <c r="C49" s="23"/>
      <c r="D49" s="10"/>
      <c r="E49" s="19"/>
      <c r="F49" s="14"/>
      <c r="G49" s="7"/>
      <c r="H49" s="7"/>
      <c r="I49" s="7"/>
      <c r="J49" s="7"/>
      <c r="K49" s="7"/>
      <c r="L49" s="7"/>
      <c r="M49" s="7"/>
      <c r="N49" s="7"/>
      <c r="O49" s="7"/>
      <c r="P49" s="7"/>
    </row>
    <row r="50" spans="2:16" ht="12.75" hidden="1">
      <c r="B50" s="14">
        <v>1</v>
      </c>
      <c r="C50" s="18" t="s">
        <v>45</v>
      </c>
      <c r="D50" s="10"/>
      <c r="E50" s="19">
        <v>122</v>
      </c>
      <c r="F50" s="14"/>
      <c r="G50" s="7"/>
      <c r="H50" s="7"/>
      <c r="I50" s="7"/>
      <c r="J50" s="7"/>
      <c r="K50" s="7"/>
      <c r="L50" s="7"/>
      <c r="M50" s="7"/>
      <c r="N50" s="7"/>
      <c r="O50" s="7"/>
      <c r="P50" s="7"/>
    </row>
    <row r="51" spans="2:16" ht="12.75" hidden="1">
      <c r="B51" s="14">
        <v>2</v>
      </c>
      <c r="C51" s="18" t="s">
        <v>46</v>
      </c>
      <c r="D51" s="10"/>
      <c r="E51" s="19">
        <v>180</v>
      </c>
      <c r="F51" s="14"/>
      <c r="G51" s="7"/>
      <c r="H51" s="7"/>
      <c r="I51" s="7"/>
      <c r="J51" s="7"/>
      <c r="K51" s="7"/>
      <c r="L51" s="7"/>
      <c r="M51" s="7"/>
      <c r="N51" s="7"/>
      <c r="O51" s="7"/>
      <c r="P51" s="7"/>
    </row>
    <row r="52" spans="2:16" ht="12.75" hidden="1">
      <c r="B52" s="14">
        <v>3</v>
      </c>
      <c r="C52" s="18" t="s">
        <v>47</v>
      </c>
      <c r="D52" s="10"/>
      <c r="E52" s="19">
        <v>200</v>
      </c>
      <c r="F52" s="14"/>
      <c r="G52" s="7"/>
      <c r="H52" s="7"/>
      <c r="I52" s="7"/>
      <c r="J52" s="7"/>
      <c r="K52" s="7"/>
      <c r="L52" s="7"/>
      <c r="M52" s="7"/>
      <c r="N52" s="7"/>
      <c r="O52" s="7"/>
      <c r="P52" s="7"/>
    </row>
    <row r="53" spans="2:16" ht="12.75" hidden="1">
      <c r="B53" s="14">
        <v>4</v>
      </c>
      <c r="C53" s="18" t="s">
        <v>48</v>
      </c>
      <c r="D53" s="10"/>
      <c r="E53" s="19">
        <v>220</v>
      </c>
      <c r="F53" s="14"/>
      <c r="G53" s="7"/>
      <c r="H53" s="7"/>
      <c r="I53" s="7"/>
      <c r="J53" s="7"/>
      <c r="K53" s="7"/>
      <c r="L53" s="7"/>
      <c r="M53" s="7"/>
      <c r="N53" s="7"/>
      <c r="O53" s="7"/>
      <c r="P53" s="7"/>
    </row>
    <row r="54" spans="2:16" ht="12.75" hidden="1">
      <c r="B54" s="14">
        <v>5</v>
      </c>
      <c r="C54" s="18" t="s">
        <v>39</v>
      </c>
      <c r="D54" s="10"/>
      <c r="E54" s="10">
        <v>202</v>
      </c>
      <c r="F54" s="18"/>
      <c r="G54" s="7"/>
      <c r="H54" s="7"/>
      <c r="I54" s="7"/>
      <c r="J54" s="7"/>
      <c r="K54" s="7"/>
      <c r="L54" s="7"/>
      <c r="M54" s="7"/>
      <c r="N54" s="7"/>
      <c r="O54" s="7"/>
      <c r="P54" s="7"/>
    </row>
    <row r="55" spans="2:16" ht="12.75" hidden="1">
      <c r="B55" s="14">
        <v>6</v>
      </c>
      <c r="C55" s="18" t="s">
        <v>40</v>
      </c>
      <c r="D55" s="10"/>
      <c r="E55" s="10">
        <v>129</v>
      </c>
      <c r="F55" s="18"/>
      <c r="G55" s="7"/>
      <c r="H55" s="7"/>
      <c r="I55" s="7"/>
      <c r="J55" s="7"/>
      <c r="K55" s="7"/>
      <c r="L55" s="7"/>
      <c r="M55" s="7"/>
      <c r="N55" s="7"/>
      <c r="O55" s="7"/>
      <c r="P55" s="7"/>
    </row>
    <row r="56" spans="2:16" ht="12.75" hidden="1">
      <c r="B56" s="14">
        <v>7</v>
      </c>
      <c r="C56" s="18" t="s">
        <v>17</v>
      </c>
      <c r="D56" s="10"/>
      <c r="E56" s="19">
        <v>200</v>
      </c>
      <c r="F56" s="14"/>
      <c r="G56" s="7"/>
      <c r="H56" s="7"/>
      <c r="I56" s="7"/>
      <c r="J56" s="7"/>
      <c r="K56" s="7"/>
      <c r="L56" s="7"/>
      <c r="M56" s="7"/>
      <c r="N56" s="7"/>
      <c r="O56" s="7"/>
      <c r="P56" s="7"/>
    </row>
    <row r="57" spans="2:16" ht="12.75" hidden="1">
      <c r="B57" s="14">
        <v>8</v>
      </c>
      <c r="C57" s="18" t="s">
        <v>15</v>
      </c>
      <c r="D57" s="10"/>
      <c r="E57" s="19">
        <v>400</v>
      </c>
      <c r="F57" s="14"/>
      <c r="G57" s="7"/>
      <c r="H57" s="7"/>
      <c r="I57" s="7"/>
      <c r="J57" s="7"/>
      <c r="K57" s="7"/>
      <c r="L57" s="7"/>
      <c r="M57" s="7"/>
      <c r="N57" s="7"/>
      <c r="O57" s="7"/>
      <c r="P57" s="7"/>
    </row>
    <row r="58" spans="2:16" ht="12.75" hidden="1">
      <c r="B58" s="14">
        <v>9</v>
      </c>
      <c r="C58" s="18" t="s">
        <v>16</v>
      </c>
      <c r="D58" s="10"/>
      <c r="E58" s="19">
        <v>230</v>
      </c>
      <c r="F58" s="14"/>
      <c r="G58" s="7"/>
      <c r="H58" s="7"/>
      <c r="I58" s="7"/>
      <c r="J58" s="7"/>
      <c r="K58" s="7"/>
      <c r="L58" s="7"/>
      <c r="M58" s="7"/>
      <c r="N58" s="7"/>
      <c r="O58" s="7"/>
      <c r="P58" s="7"/>
    </row>
    <row r="59" spans="2:16" ht="12.75" hidden="1">
      <c r="B59" s="14">
        <v>10</v>
      </c>
      <c r="C59" s="18" t="s">
        <v>18</v>
      </c>
      <c r="D59" s="10"/>
      <c r="E59" s="19">
        <v>173</v>
      </c>
      <c r="F59" s="14"/>
      <c r="G59" s="7"/>
      <c r="H59" s="7"/>
      <c r="I59" s="7"/>
      <c r="J59" s="7"/>
      <c r="K59" s="7"/>
      <c r="L59" s="7"/>
      <c r="M59" s="7"/>
      <c r="N59" s="7"/>
      <c r="O59" s="7"/>
      <c r="P59" s="7"/>
    </row>
    <row r="60" spans="2:16" ht="12.75" hidden="1">
      <c r="B60" s="14">
        <v>11</v>
      </c>
      <c r="C60" s="18" t="s">
        <v>19</v>
      </c>
      <c r="D60" s="10"/>
      <c r="E60" s="19">
        <v>167.3</v>
      </c>
      <c r="F60" s="14"/>
      <c r="G60" s="7"/>
      <c r="H60" s="7"/>
      <c r="I60" s="7"/>
      <c r="J60" s="7"/>
      <c r="K60" s="7"/>
      <c r="L60" s="7"/>
      <c r="M60" s="7"/>
      <c r="N60" s="7"/>
      <c r="O60" s="7"/>
      <c r="P60" s="7"/>
    </row>
    <row r="61" spans="2:16" ht="12.75" hidden="1">
      <c r="B61" s="14">
        <v>12</v>
      </c>
      <c r="C61" s="18" t="s">
        <v>20</v>
      </c>
      <c r="D61" s="10"/>
      <c r="E61" s="19">
        <v>196.3</v>
      </c>
      <c r="F61" s="14"/>
      <c r="G61" s="7"/>
      <c r="H61" s="7"/>
      <c r="I61" s="7"/>
      <c r="J61" s="7"/>
      <c r="K61" s="7"/>
      <c r="L61" s="7"/>
      <c r="M61" s="7"/>
      <c r="N61" s="7"/>
      <c r="O61" s="7"/>
      <c r="P61" s="7"/>
    </row>
    <row r="62" spans="2:16" ht="12.75" hidden="1">
      <c r="B62" s="10">
        <v>13</v>
      </c>
      <c r="C62" s="18" t="s">
        <v>26</v>
      </c>
      <c r="D62" s="10"/>
      <c r="E62" s="19">
        <v>80</v>
      </c>
      <c r="F62" s="14"/>
      <c r="G62" s="7"/>
      <c r="H62" s="7"/>
      <c r="I62" s="7"/>
      <c r="J62" s="7"/>
      <c r="K62" s="7"/>
      <c r="L62" s="7"/>
      <c r="M62" s="7"/>
      <c r="N62" s="7"/>
      <c r="O62" s="7"/>
      <c r="P62" s="7"/>
    </row>
    <row r="63" spans="2:16" ht="12.75" hidden="1">
      <c r="B63" s="10">
        <v>14</v>
      </c>
      <c r="C63" s="18" t="s">
        <v>27</v>
      </c>
      <c r="D63" s="10"/>
      <c r="E63" s="19">
        <v>140</v>
      </c>
      <c r="F63" s="14"/>
      <c r="G63" s="7"/>
      <c r="H63" s="7"/>
      <c r="I63" s="7"/>
      <c r="J63" s="7"/>
      <c r="K63" s="7"/>
      <c r="L63" s="7"/>
      <c r="M63" s="7"/>
      <c r="N63" s="7"/>
      <c r="O63" s="7"/>
      <c r="P63" s="7"/>
    </row>
    <row r="64" spans="2:16" ht="12.75" hidden="1">
      <c r="B64" s="10">
        <v>15</v>
      </c>
      <c r="C64" s="18" t="s">
        <v>21</v>
      </c>
      <c r="D64" s="10"/>
      <c r="E64" s="19">
        <v>280</v>
      </c>
      <c r="F64" s="14"/>
      <c r="G64" s="7"/>
      <c r="H64" s="7"/>
      <c r="I64" s="7"/>
      <c r="J64" s="7"/>
      <c r="K64" s="7"/>
      <c r="L64" s="7"/>
      <c r="M64" s="7"/>
      <c r="N64" s="7"/>
      <c r="O64" s="7"/>
      <c r="P64" s="7"/>
    </row>
    <row r="65" spans="2:16" ht="12.75" hidden="1">
      <c r="B65" s="10">
        <v>16</v>
      </c>
      <c r="C65" s="18" t="s">
        <v>22</v>
      </c>
      <c r="D65" s="10"/>
      <c r="E65" s="19">
        <v>400</v>
      </c>
      <c r="F65" s="14"/>
      <c r="G65" s="7"/>
      <c r="H65" s="7"/>
      <c r="I65" s="7"/>
      <c r="J65" s="7"/>
      <c r="K65" s="7"/>
      <c r="L65" s="7"/>
      <c r="M65" s="7"/>
      <c r="N65" s="7"/>
      <c r="O65" s="7"/>
      <c r="P65" s="7"/>
    </row>
    <row r="66" spans="2:6" ht="12.75" hidden="1">
      <c r="B66" s="10">
        <v>17</v>
      </c>
      <c r="C66" s="18" t="s">
        <v>24</v>
      </c>
      <c r="D66" s="10"/>
      <c r="E66" s="19">
        <v>196</v>
      </c>
      <c r="F66" s="8"/>
    </row>
    <row r="67" spans="2:6" ht="12.75" hidden="1">
      <c r="B67" s="10">
        <v>18</v>
      </c>
      <c r="C67" s="18" t="s">
        <v>25</v>
      </c>
      <c r="D67" s="10"/>
      <c r="E67" s="10">
        <v>142</v>
      </c>
      <c r="F67" s="24"/>
    </row>
    <row r="68" spans="2:6" ht="12.75" hidden="1">
      <c r="B68" s="14">
        <v>19</v>
      </c>
      <c r="C68" s="18" t="s">
        <v>43</v>
      </c>
      <c r="D68" s="10"/>
      <c r="E68" s="10">
        <v>164</v>
      </c>
      <c r="F68" s="24"/>
    </row>
    <row r="69" spans="2:6" ht="12.75" hidden="1">
      <c r="B69" s="14">
        <v>20</v>
      </c>
      <c r="C69" s="18" t="s">
        <v>44</v>
      </c>
      <c r="D69" s="10"/>
      <c r="E69" s="10">
        <v>202</v>
      </c>
      <c r="F69" s="24"/>
    </row>
    <row r="70" spans="2:6" ht="12.75" hidden="1">
      <c r="B70" s="14">
        <v>21</v>
      </c>
      <c r="C70" s="18" t="s">
        <v>41</v>
      </c>
      <c r="D70" s="10"/>
      <c r="E70" s="10">
        <v>129</v>
      </c>
      <c r="F70" s="24"/>
    </row>
    <row r="71" spans="2:6" ht="12.75" hidden="1">
      <c r="B71" s="14">
        <v>22</v>
      </c>
      <c r="C71" s="20" t="s">
        <v>42</v>
      </c>
      <c r="D71" s="21"/>
      <c r="E71" s="22">
        <v>164</v>
      </c>
      <c r="F71" s="24"/>
    </row>
    <row r="72" ht="12.75" hidden="1"/>
    <row r="73" ht="12.75" hidden="1"/>
    <row r="74" ht="12.75" hidden="1"/>
  </sheetData>
  <mergeCells count="36">
    <mergeCell ref="B11:C11"/>
    <mergeCell ref="C22:D22"/>
    <mergeCell ref="C24:D24"/>
    <mergeCell ref="D8:P8"/>
    <mergeCell ref="D9:P9"/>
    <mergeCell ref="D10:P10"/>
    <mergeCell ref="D7:P7"/>
    <mergeCell ref="C16:D16"/>
    <mergeCell ref="B7:C7"/>
    <mergeCell ref="B8:C8"/>
    <mergeCell ref="B9:C9"/>
    <mergeCell ref="D5:P5"/>
    <mergeCell ref="D6:P6"/>
    <mergeCell ref="B1:P1"/>
    <mergeCell ref="B3:P3"/>
    <mergeCell ref="B5:C5"/>
    <mergeCell ref="B6:C6"/>
    <mergeCell ref="C28:I28"/>
    <mergeCell ref="M28:O28"/>
    <mergeCell ref="L14:L27"/>
    <mergeCell ref="P14:P27"/>
    <mergeCell ref="M22:O22"/>
    <mergeCell ref="M20:O21"/>
    <mergeCell ref="M16:O16"/>
    <mergeCell ref="M17:O17"/>
    <mergeCell ref="C20:D20"/>
    <mergeCell ref="B14:B27"/>
    <mergeCell ref="J14:J27"/>
    <mergeCell ref="D11:P11"/>
    <mergeCell ref="M19:O19"/>
    <mergeCell ref="M15:O15"/>
    <mergeCell ref="M18:O18"/>
    <mergeCell ref="C13:I14"/>
    <mergeCell ref="M13:O14"/>
    <mergeCell ref="C26:D26"/>
    <mergeCell ref="C18:D18"/>
  </mergeCells>
  <conditionalFormatting sqref="M20:O21">
    <cfRule type="cellIs" priority="1" dxfId="0" operator="greaterThan" stopIfTrue="1">
      <formula>0</formula>
    </cfRule>
  </conditionalFormatting>
  <printOptions/>
  <pageMargins left="0.75" right="0.75" top="1" bottom="1" header="0.5" footer="0.5"/>
  <pageSetup horizontalDpi="600" verticalDpi="600" orientation="landscape" paperSize="9" r:id="rId3"/>
  <rowBreaks count="1" manualBreakCount="1">
    <brk id="2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Old Barn Cottage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R Clark</dc:creator>
  <cp:keywords/>
  <dc:description/>
  <cp:lastModifiedBy>Mr R Clark</cp:lastModifiedBy>
  <cp:lastPrinted>2002-06-13T20:49:33Z</cp:lastPrinted>
  <dcterms:created xsi:type="dcterms:W3CDTF">2001-03-01T22:45:00Z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